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520" activeTab="0"/>
  </bookViews>
  <sheets>
    <sheet name="Plan 2011" sheetId="1" r:id="rId1"/>
    <sheet name="Parámetros" sheetId="2" r:id="rId2"/>
  </sheets>
  <definedNames>
    <definedName name="festivos">'Parámetros'!$A$2:$A$13</definedName>
    <definedName name="_xlnm.Print_Titles" localSheetId="0">'Plan 2011'!$1:$6</definedName>
  </definedNames>
  <calcPr fullCalcOnLoad="1"/>
</workbook>
</file>

<file path=xl/comments1.xml><?xml version="1.0" encoding="utf-8"?>
<comments xmlns="http://schemas.openxmlformats.org/spreadsheetml/2006/main">
  <authors>
    <author>marflorez</author>
  </authors>
  <commentList>
    <comment ref="L7" authorId="0">
      <text>
        <r>
          <rPr>
            <b/>
            <sz val="8"/>
            <rFont val="Tahoma"/>
            <family val="2"/>
          </rPr>
          <t>3 auditorías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14 secretarías</t>
        </r>
      </text>
    </comment>
    <comment ref="L11" authorId="0">
      <text>
        <r>
          <rPr>
            <b/>
            <sz val="8"/>
            <rFont val="Tahoma"/>
            <family val="2"/>
          </rPr>
          <t>2 de planes de mejoramiento y 4 de instituciones educativas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17 procesos</t>
        </r>
      </text>
    </comment>
    <comment ref="L14" authorId="0">
      <text>
        <r>
          <rPr>
            <b/>
            <sz val="8"/>
            <rFont val="Tahoma"/>
            <family val="2"/>
          </rPr>
          <t>Se tendría que tener un inventario del Número de proyectos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<sst xmlns="http://schemas.openxmlformats.org/spreadsheetml/2006/main" count="66" uniqueCount="45">
  <si>
    <t>ORDEN</t>
  </si>
  <si>
    <t>MODALIDAD DE LA AUDITORIA</t>
  </si>
  <si>
    <t>DIAS HÁBILES</t>
  </si>
  <si>
    <t>AUDITORES</t>
  </si>
  <si>
    <t>N.A</t>
  </si>
  <si>
    <t>Henry Castro Arango, Subsecretario de Evaluación.  José David Morales , Secretario de Control Interno.</t>
  </si>
  <si>
    <t xml:space="preserve">Jhon Jairo Arboleda Pinto. Contratista (Auditor Líder).
   </t>
  </si>
  <si>
    <r>
      <rPr>
        <b/>
        <sz val="10"/>
        <rFont val="Arial"/>
        <family val="2"/>
      </rPr>
      <t xml:space="preserve">AUDITORIA DE SEGUIMIENTO A LOS PROGRAMAS Y PROYECTOS PARA LA ATENCIÓN A LA POBLACIÓN DESPLAZADA POR LA VIOLENCIA . </t>
    </r>
    <r>
      <rPr>
        <sz val="10"/>
        <rFont val="Arial"/>
        <family val="2"/>
      </rPr>
      <t xml:space="preserve">                                                                    </t>
    </r>
    <r>
      <rPr>
        <b/>
        <sz val="10"/>
        <rFont val="Arial"/>
        <family val="2"/>
      </rPr>
      <t>OBJETIVO:</t>
    </r>
    <r>
      <rPr>
        <sz val="10"/>
        <rFont val="Arial"/>
        <family val="2"/>
      </rPr>
      <t xml:space="preserve"> REALIZAR SEGUIMIENTO A LOS PROGRAMAS Y PROYECTOS IMPLEMENTADOS POR LA ADMINISTRACIÓN CENTRAL DEL MUNICIPIO DE BELLO PARA LA ATENCIÓN A LA POBLACIÓN DESPLAZADA POR LA VIOLENCIA EN CADA UNA DE LAS FASES: PREVENCIÓN Y PROTECCIÓN, ATENCIÓN HUMANITARIA DE EMERGENCIAS Y ESTABILIZACIÓN SOCIOECONOMICA.                                                                                                                                                        PRODUCTO: INFORME DE SEGUIMIENTO.                                           </t>
    </r>
  </si>
  <si>
    <t xml:space="preserve">AUDITORIA DE SEGUIMIENTO A LOS POSIBLES RIESGOS DE LOS  PROCEDIMIENTOS PARA LA GESTION DE LAS PQRS Y ATENCIÓN DE SOLICITUDES DE CIUDADANOS DE  LA ADMINISTRACIÓN CENTRAL DEL MUNICIPIO DE BELLO DENTRO DEL PROCESO MEJORAMIENTO CONTINUO.                                                                         OBJETIVO: REALIZAR SEGUIMIENTO A LOS POSIBLES RIESGOS  DE LOS  PROCEDIMIENTOS PARA LA GESTION DE LAS PQRS Y ATENCIÓN DE SOLICITUDES DE CIUDADANOS DE  LA ADMINISTRACIÓN CENTRAL DEL MUNICIPIO DE BELLO.                                                                                                                                                                                                                         PRODUCTO: INFORME DE SEGUIMIENTO.                              </t>
  </si>
  <si>
    <t>Vigencia  2011</t>
  </si>
  <si>
    <t>Durante la vigencia 2011.</t>
  </si>
  <si>
    <t>PLAN GENERAL DE AUDITORIAS</t>
  </si>
  <si>
    <t>PROCESO EVALUACIÓN INDEPENDIENTE</t>
  </si>
  <si>
    <t>Festivos 2011</t>
  </si>
  <si>
    <t xml:space="preserve">AUDITORIA OPCIONAL A SOLICITUD  DE LA ADMINISTRACIÓN DEL MUNICIPIO DE BELLO.
OBJETIVO: Evaluar en forma integral riesgos en cualquier proceso, procedimiento, actividad a solicitud de la administración del Municipio de Bello.
PRODUCTO:  INFORME DE  AUDITORIA OPCIONAL.      </t>
  </si>
  <si>
    <t>REALIZAR CONTROLES PREVENTIVOS.
OBJETIVO: Prevenir a la administración municipal frente a los riesgos que representan una amenaza para alcanzar los objetivos institucionales.
INDICADOR: No. de Controles preventivos atendidos/No. de Controles preventivos levantados.</t>
  </si>
  <si>
    <t>FECHA PROYECTADA DE INICIO</t>
  </si>
  <si>
    <t>FECHA PROYECTADA DE TERMINACIÓN</t>
  </si>
  <si>
    <t>FECHA REAL DE INICIO</t>
  </si>
  <si>
    <t>FECHA REAL DE TERMINACIÓN</t>
  </si>
  <si>
    <t>CUMPLIMIENTO DE LA FECHA DE TERMINACIÓN</t>
  </si>
  <si>
    <t>CUMPLIMIENTO EN EL NÚMERO DE DÍAS</t>
  </si>
  <si>
    <t>No. DE PRODUCTOS PLANIFICADOS</t>
  </si>
  <si>
    <t>No. DE PRODUCTOS REALES</t>
  </si>
  <si>
    <t>CUMPLIMIENTO EN EL NÚMERO DE PRODUCTOS</t>
  </si>
  <si>
    <t xml:space="preserve">AUDITORIA DE SEGUIMIENTO A LOS POSIBLES RIESGOS DEL PROCEDIMIENTO DE CONTROL INTERNO DISCIPLINARIO DE  LA ADMINISTRACIÓN CENTRAL DEL MUNICIPIO DE BELLO DENTRO DEL PROCESO GESTIÓN DEL TALENTO HUMANO.                                                                         OBJETIVO: REALIZAR SEGUIMIENTO A LOS POSIBLES RIESGOS DEL PROCEDIMIENTO DE CONTROL INTERNO DISCIPLINARIO DE  LA ADMINISTRACIÓN CENTRAL DEL MUNICIPIO DE BELLO INCLUYENDO  SEGUIMIENTO Al CUMPLIMIENTO DE LOS ACTOS ADMINISTRATIVOS DE CONTROL INTERNO DISCIPLINARIO.                                                                    PRODUCTO: INFORME DE SEGUIMIENTO.                                   </t>
  </si>
  <si>
    <t>PERIODO:</t>
  </si>
  <si>
    <r>
      <t>DEPENDENCIA:</t>
    </r>
    <r>
      <rPr>
        <sz val="10"/>
        <color indexed="8"/>
        <rFont val="Arial"/>
        <family val="2"/>
      </rPr>
      <t xml:space="preserve"> Secretaría de Control Interno</t>
    </r>
  </si>
  <si>
    <t xml:space="preserve">HENRY CASTRO ARANGO. SUBSECRETARIO DE EVALUACIÓN.                                     </t>
  </si>
  <si>
    <t>JOSE DAVID MORALES GONZALEZ. SECRETARIO CONTROL INTERNO.</t>
  </si>
  <si>
    <t>CUMPLIMIENTO</t>
  </si>
  <si>
    <r>
      <rPr>
        <b/>
        <sz val="10"/>
        <color indexed="8"/>
        <rFont val="Arial"/>
        <family val="2"/>
      </rPr>
      <t>AUDITORIA  DE EVALUACIÓN A LA GESTIÓN DE LA ADMINISTRACIÓN CENTRAL DEL MUNICIPIO DE BELLO CON BASE EN PLANES DE ACCIÓN,  POR SECRETARÍAS DE LA VIGENCIA 2010</t>
    </r>
    <r>
      <rPr>
        <sz val="10"/>
        <color indexed="8"/>
        <rFont val="Arial"/>
        <family val="2"/>
      </rPr>
      <t xml:space="preserve">.                                                                                                                                           OBJETIVO: Conocer y evaluar  los resultados de la gestión de la vigencia 2010 y el nivel de los logros obtenidos por metas, programas y proyectos  de los planes de acción por secretarias de despachos de  la Administración Central del Municipio de Bello, para evaluar el desempeño por Secretarías.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NOTA: ESTA AUDITORIA HACE PARTE DE LA EVALUACION DEL DESEMPEÑO.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PRODUCTO: INFORME DE  EVALUACIÓN.   </t>
    </r>
  </si>
  <si>
    <t>AUDITORIA DE SEGUIMIENTO A LA IMPLEMENTACION DEL SISTEMA  GESTIÓN DE LA CALIDAD EN EL MUNICIPIO DE BELLO.
OBJETIVO: Medir el grado de interiorización e implementación del  Sistema de Gestión de la Calidad en la Administración Central del Municipio de Bello, exigiendo la presentación de las evidencias.
SE INCLUYEN LOS SEGUIMIENTOS A LOS DIFERENTES COMITES DE LA ADMINISTRACIÓN CENTRAL DEL MUNICIPIO DE BELLO.                                          NOTA: ESTA AUDITORIA HACE PARTE DE LA EVALUACION DEL SISTEMA DE CONTROL INTERNO.                                                                                               PRODUCTO: INFORME DE  SEGUIMIENTO.</t>
  </si>
  <si>
    <t xml:space="preserve">Auditores Internos del Sistema Integrado de Gestión.
COORDINA: Secretaria de Control Interno                         </t>
  </si>
  <si>
    <r>
      <t xml:space="preserve">AUDITORIA DE SEGUIMIENTO A LOS PLANES DE MEJORAMIENTO SUSCRITOS POR LAS DIFERENTES DEPENDENCIAS CON LA SECRETARIA DE CONTROL INTERNO , A LOS PLANES DE MEJORAMIENTO SUSCRITOS CON LA CONTRALORIA GENERAL DE LA REPUBLICA Y EL PLAN DE MEJORAMIENTO DE LA SECRETARIA DE SALUD CON LA SUPERSALUD. </t>
    </r>
    <r>
      <rPr>
        <b/>
        <sz val="10"/>
        <color indexed="8"/>
        <rFont val="Arial"/>
        <family val="2"/>
      </rPr>
      <t xml:space="preserve">(Equivale a 3 auditorias)
</t>
    </r>
    <r>
      <rPr>
        <sz val="10"/>
        <color indexed="8"/>
        <rFont val="Arial"/>
        <family val="2"/>
      </rPr>
      <t xml:space="preserve">OBJETIVO: Realizar el seguimiento a las acciones correctivas no cumplidas a la fecha o cumplidas parcialmente de los hallazgos detectados por la Secretaria de control Interno, por la contraloría general de la república, por la supersalud y presentados en los planes de mejoramiento por la Administración central del Municipio de Bello.
PRODUCTO: INFORME DE SEGUIMIENTO.                                                   NOTA: PARTE DE  ESTA AUDITORIA ES UN COMPONENTE DE LA EVALUACIÓN DEL SISTEMA DE CONTROL INTERNO.             </t>
    </r>
  </si>
  <si>
    <r>
      <t xml:space="preserve"> 
</t>
    </r>
    <r>
      <rPr>
        <sz val="10"/>
        <rFont val="Arial"/>
        <family val="2"/>
      </rPr>
      <t xml:space="preserve">Jaime Heli Atehortúa G ,   (Auditor Líder).                                            Hernán Cardona Valencia,                    Jaime Arias Zapata,                                        Dario Estrada Acevedo,        Profesionales Universitarios.  Wilfran López Idarraga,
Jhon Jairo Arboleda Pinto. Contratistas.  </t>
    </r>
    <r>
      <rPr>
        <sz val="10"/>
        <color indexed="8"/>
        <rFont val="Arial"/>
        <family val="2"/>
      </rPr>
      <t xml:space="preserve">                              </t>
    </r>
  </si>
  <si>
    <r>
      <t xml:space="preserve"> 
</t>
    </r>
    <r>
      <rPr>
        <sz val="10"/>
        <color indexed="8"/>
        <rFont val="Arial"/>
        <family val="2"/>
      </rPr>
      <t xml:space="preserve"> Jaime Arias Zapata,   (Auditor Líder),                                  Hernán Cardona Valencia,       Dario Estrada Acevedo,                Jaime Heli Atehortúa G,       Profesionales  Universitarios               Wilfran López Idarraga,
Jhon Jairo Arboleda Pinto. Contratistas.                                             </t>
    </r>
  </si>
  <si>
    <t>AUDITORIA  DE EVALUACIÓN AL SISTEMA DE CONTROL INTERNO CONTABLE DEL MUNICIPIO DE BELLO DE LA VIGENCIA 2010.
OBJETIVO: Conocer el avance del sistema de control interno contable para rendir la cuenta a la contaduría general de la nación.
NOTA: ESTA AUDITORIA HACE PARTE DE LA EVALUACION DEL SISTEMA DE CONTROL INTERNO.
PRODUCTO: INFORME DE  EVALUACIÓN.</t>
  </si>
  <si>
    <t xml:space="preserve">Hernán Cardona Valencia,  (Auditor Líder).
Jaime Heli Atehortúa G, 
Jaime Arias Zapata, 
Dario Estrada Acevedo, Profesionales Universitarios.
Wilfran López Idarraga,
Jhon Jairo Arboleda Pinto. Contratistas.
</t>
  </si>
  <si>
    <r>
      <t xml:space="preserve">DOS (2) AUDITORIAS DE SEGUIMIENTO  A LOS PLANES DE MEJORAMIENTO DE DEFICIENCIAS ADMINISTRATIVAS Y MONITOREO AL CUMPLIMIENTO DE LAS DEFICIENCIAS FISCALES.
OBJETIVO: Realizar el seguimiento a las acciones correctivas no cumplidas a la fecha o cumplidas parcialmente de las deficiencias administrativas detectadas por los entes de control y presentados en los planes de mejoramiento por la Administración Central del Municipio de Bello  a la Secretaría de Control Interno, haciéndole también un monitoreo al cumplimiento de los planes de mejoramientos de las deficiencias fiscales.
PRODUCTO: INFORME DE SEGUIMIENTO .                                                 NOTA: ESTA AUDITORIA HACE PARTE DE LA EVALUACION DEL SISTEMA DE CONTROL INTERNO.
</t>
    </r>
    <r>
      <rPr>
        <b/>
        <sz val="10"/>
        <rFont val="Arial"/>
        <family val="2"/>
      </rPr>
      <t xml:space="preserve">RENDICION A LA CONTRALORIA GENERAL DE BELLO LOS DIAS 20 DE ABRIL, 20 DE OCTUBRE.
INCLUYEN PLANES DE MEJORAMIENTO DE LA ADMINISTRACIÓN CENTRAL Y PLANES DE MEJORAMIENTO DE INSTITUCIONES EDUCATIVAS. ( Equivale a 4 auditorias).             </t>
    </r>
    <r>
      <rPr>
        <sz val="10"/>
        <rFont val="Arial"/>
        <family val="2"/>
      </rPr>
      <t xml:space="preserve">                                                      </t>
    </r>
  </si>
  <si>
    <t xml:space="preserve">Jaime Heli Atehortúa G ,   (Auditor Líder).                                            Hernán Cardona Valencia,                    Jaime Arias Zapata,                                        Dario Estrada Acevedo,        Profesionales Universitarios                John Jairo Arboleda P.                                   Wilfran López Idarraga  Contratistas.
</t>
  </si>
  <si>
    <r>
      <rPr>
        <sz val="10"/>
        <rFont val="Arial"/>
        <family val="2"/>
      </rPr>
      <t>AUDITORIA INTERNA AL SISTEMA INTEGRADO DE GESTION  DE LA ADMINISTRACIÓN CENTRAL  DEL MUNICIPIO DE BELLO.
OBJETIVO: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Evaluar el Sistema Integrado de Gestión, de manera objetiva, que permita determinar la Conformidad del sistema con los requisitos establecidos en la norma y que se han implementado y se mantienen de manera eficaz, eficiente y efectiva, mediante un proceso sistemático, independiente y documentado.
</t>
    </r>
    <r>
      <rPr>
        <sz val="10"/>
        <rFont val="Arial"/>
        <family val="2"/>
      </rPr>
      <t xml:space="preserve">PRODUCTO:  INFORME DE AUDITORIA INTERNA DEL SIG.                              </t>
    </r>
    <r>
      <rPr>
        <b/>
        <sz val="10"/>
        <rFont val="Arial"/>
        <family val="2"/>
      </rPr>
      <t xml:space="preserve">NOTA: PARTE DE  ESTA AUDITORIA ES UN COMPONENTE DE LA EVALUACION DEL SISTEMA DE CONTROL INTERNO.       </t>
    </r>
    <r>
      <rPr>
        <b/>
        <sz val="10"/>
        <color indexed="10"/>
        <rFont val="Arial"/>
        <family val="2"/>
      </rPr>
      <t xml:space="preserve">            </t>
    </r>
    <r>
      <rPr>
        <sz val="10"/>
        <color indexed="10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</t>
    </r>
  </si>
  <si>
    <t xml:space="preserve"> Jaime Arias Zapata,   (Auditor Líder),                                  Hernán Cardona Valencia,       Dario Estrada Acevedo,                Jaime Heli Atehortúa G,       Profesionales  Universitarios               Wilfran López Idarraga,
Jhon Jairo Arboleda Pinto. Contratistas.            </t>
  </si>
  <si>
    <t xml:space="preserve">Jaime Heli Atehortúa G ,   (Auditor Líder).                                            Hernán Cardona Valencia,                    Jaime Arias Zapata,                                        Dario Estrada Acevedo,        Profesionales Universitarios                John Jairo Arboleda P.                                   Wilfran López Idarraga  Contratistas.                                  </t>
  </si>
  <si>
    <t xml:space="preserve">Dario Estrada Acevedo,        (Auditor Líder).              Jaime Heli Atehortúa G ,                                             Hernán Cardona Valencia,                                                         Jaime Arias Zapata,        Profesionales Universitarios                John Jairo Arboleda P,                                            Wilfran López Idarraga Contratistas.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</si>
</sst>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d&quot; de &quot;mmmm&quot; de &quot;yyyy"/>
    <numFmt numFmtId="177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7" fillId="0" borderId="10" xfId="0" applyNumberFormat="1" applyFont="1" applyBorder="1" applyAlignment="1">
      <alignment horizontal="justify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8" fillId="34" borderId="0" xfId="0" applyFont="1" applyFill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7" fontId="47" fillId="0" borderId="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177" fontId="47" fillId="0" borderId="0" xfId="0" applyNumberFormat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Continuous" vertical="center" wrapText="1"/>
    </xf>
    <xf numFmtId="0" fontId="48" fillId="0" borderId="14" xfId="0" applyFont="1" applyBorder="1" applyAlignment="1">
      <alignment horizontal="centerContinuous" vertical="center" wrapText="1"/>
    </xf>
    <xf numFmtId="0" fontId="48" fillId="0" borderId="15" xfId="0" applyFont="1" applyBorder="1" applyAlignment="1">
      <alignment horizontal="centerContinuous" vertical="center" wrapText="1"/>
    </xf>
    <xf numFmtId="0" fontId="47" fillId="0" borderId="11" xfId="0" applyFont="1" applyBorder="1" applyAlignment="1">
      <alignment vertical="center" wrapText="1"/>
    </xf>
    <xf numFmtId="0" fontId="48" fillId="0" borderId="16" xfId="0" applyFont="1" applyBorder="1" applyAlignment="1">
      <alignment horizontal="centerContinuous" vertical="center" wrapText="1"/>
    </xf>
    <xf numFmtId="0" fontId="48" fillId="0" borderId="17" xfId="0" applyFont="1" applyBorder="1" applyAlignment="1">
      <alignment horizontal="centerContinuous" vertical="center" wrapText="1"/>
    </xf>
    <xf numFmtId="0" fontId="48" fillId="0" borderId="18" xfId="0" applyFont="1" applyBorder="1" applyAlignment="1">
      <alignment horizontal="centerContinuous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7" fillId="0" borderId="0" xfId="0" applyFont="1" applyAlignment="1">
      <alignment horizontal="left" vertical="center" wrapText="1"/>
    </xf>
    <xf numFmtId="177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37" borderId="10" xfId="0" applyFont="1" applyFill="1" applyBorder="1" applyAlignment="1">
      <alignment horizontal="center" vertical="center" wrapText="1"/>
    </xf>
    <xf numFmtId="9" fontId="47" fillId="0" borderId="10" xfId="54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514350</xdr:colOff>
      <xdr:row>1</xdr:row>
      <xdr:rowOff>333375</xdr:rowOff>
    </xdr:to>
    <xdr:pic>
      <xdr:nvPicPr>
        <xdr:cNvPr id="1" name="Imagen 1" descr="escudob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PageLayoutView="0" workbookViewId="0" topLeftCell="A6">
      <pane xSplit="2" ySplit="1" topLeftCell="E16" activePane="bottomRight" state="frozen"/>
      <selection pane="topLeft" activeCell="A6" sqref="A6"/>
      <selection pane="topRight" activeCell="C6" sqref="C6"/>
      <selection pane="bottomLeft" activeCell="A7" sqref="A7"/>
      <selection pane="bottomRight" activeCell="N20" sqref="N20"/>
    </sheetView>
  </sheetViews>
  <sheetFormatPr defaultColWidth="11.421875" defaultRowHeight="15"/>
  <cols>
    <col min="1" max="1" width="8.00390625" style="24" customWidth="1"/>
    <col min="2" max="2" width="68.00390625" style="24" bestFit="1" customWidth="1"/>
    <col min="3" max="3" width="27.7109375" style="24" customWidth="1"/>
    <col min="4" max="4" width="11.8515625" style="43" bestFit="1" customWidth="1"/>
    <col min="5" max="5" width="13.57421875" style="43" customWidth="1"/>
    <col min="6" max="6" width="7.421875" style="44" bestFit="1" customWidth="1"/>
    <col min="7" max="7" width="8.421875" style="43" customWidth="1"/>
    <col min="8" max="8" width="11.57421875" style="43" customWidth="1"/>
    <col min="9" max="9" width="7.421875" style="44" bestFit="1" customWidth="1"/>
    <col min="10" max="10" width="13.28125" style="44" customWidth="1"/>
    <col min="11" max="11" width="12.7109375" style="44" customWidth="1"/>
    <col min="12" max="12" width="12.421875" style="43" customWidth="1"/>
    <col min="13" max="13" width="10.57421875" style="43" customWidth="1"/>
    <col min="14" max="14" width="13.57421875" style="44" customWidth="1"/>
    <col min="15" max="15" width="2.421875" style="24" customWidth="1"/>
    <col min="16" max="16384" width="11.421875" style="24" customWidth="1"/>
  </cols>
  <sheetData>
    <row r="1" spans="1:14" ht="30.75" customHeight="1">
      <c r="A1" s="32"/>
      <c r="B1" s="33" t="s">
        <v>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30.75" customHeight="1">
      <c r="A2" s="36"/>
      <c r="B2" s="37" t="s">
        <v>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/>
      <c r="B4" s="40" t="s">
        <v>27</v>
      </c>
      <c r="C4" s="41" t="s">
        <v>26</v>
      </c>
      <c r="D4" s="42">
        <v>2011</v>
      </c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15" customFormat="1" ht="45">
      <c r="A6" s="46" t="s">
        <v>0</v>
      </c>
      <c r="B6" s="46" t="s">
        <v>1</v>
      </c>
      <c r="C6" s="46" t="s">
        <v>3</v>
      </c>
      <c r="D6" s="20" t="s">
        <v>16</v>
      </c>
      <c r="E6" s="20" t="s">
        <v>17</v>
      </c>
      <c r="F6" s="20" t="s">
        <v>2</v>
      </c>
      <c r="G6" s="20" t="s">
        <v>18</v>
      </c>
      <c r="H6" s="20" t="s">
        <v>19</v>
      </c>
      <c r="I6" s="20" t="s">
        <v>2</v>
      </c>
      <c r="J6" s="21" t="s">
        <v>20</v>
      </c>
      <c r="K6" s="21" t="s">
        <v>21</v>
      </c>
      <c r="L6" s="22" t="s">
        <v>22</v>
      </c>
      <c r="M6" s="22" t="s">
        <v>23</v>
      </c>
      <c r="N6" s="22" t="s">
        <v>24</v>
      </c>
    </row>
    <row r="7" spans="1:14" ht="178.5">
      <c r="A7" s="23">
        <v>1</v>
      </c>
      <c r="B7" s="1" t="s">
        <v>34</v>
      </c>
      <c r="C7" s="12" t="s">
        <v>35</v>
      </c>
      <c r="D7" s="2">
        <v>40557</v>
      </c>
      <c r="E7" s="2">
        <v>40581</v>
      </c>
      <c r="F7" s="3">
        <f>_XLL.DIAS.LAB(D7,E7,festivos)</f>
        <v>17</v>
      </c>
      <c r="G7" s="2"/>
      <c r="H7" s="2"/>
      <c r="I7" s="3">
        <f>_XLL.DIAS.LAB(G7,H7,festivos)</f>
        <v>0</v>
      </c>
      <c r="J7" s="3" t="str">
        <f>IF(H7&lt;=E7,"Si","No")</f>
        <v>Si</v>
      </c>
      <c r="K7" s="3" t="str">
        <f>IF(I7&lt;=F7,"Si","No")</f>
        <v>Si</v>
      </c>
      <c r="L7" s="18">
        <v>3</v>
      </c>
      <c r="M7" s="18">
        <v>3</v>
      </c>
      <c r="N7" s="3" t="str">
        <f>IF(M7&gt;=L7,"Si","No")</f>
        <v>Si</v>
      </c>
    </row>
    <row r="8" spans="1:14" ht="132" customHeight="1">
      <c r="A8" s="23">
        <v>2</v>
      </c>
      <c r="B8" s="4" t="s">
        <v>31</v>
      </c>
      <c r="C8" s="12" t="s">
        <v>36</v>
      </c>
      <c r="D8" s="5">
        <v>40557</v>
      </c>
      <c r="E8" s="5">
        <v>40574</v>
      </c>
      <c r="F8" s="3">
        <f>_XLL.DIAS.LAB(D8,E8,festivos)</f>
        <v>12</v>
      </c>
      <c r="G8" s="5"/>
      <c r="H8" s="5"/>
      <c r="I8" s="3">
        <f>_XLL.DIAS.LAB(G8,H8,festivos)</f>
        <v>0</v>
      </c>
      <c r="J8" s="3" t="str">
        <f aca="true" t="shared" si="0" ref="J8:J16">IF(H8&lt;=E8,"Si","No")</f>
        <v>Si</v>
      </c>
      <c r="K8" s="3" t="str">
        <f aca="true" t="shared" si="1" ref="K8:K16">IF(I8&lt;=F8,"Si","No")</f>
        <v>Si</v>
      </c>
      <c r="L8" s="19">
        <v>14</v>
      </c>
      <c r="M8" s="19">
        <v>14</v>
      </c>
      <c r="N8" s="3" t="str">
        <f aca="true" t="shared" si="2" ref="N8:N16">IF(M8&gt;=L8,"Si","No")</f>
        <v>Si</v>
      </c>
    </row>
    <row r="9" spans="1:14" ht="99" customHeight="1">
      <c r="A9" s="23">
        <v>3</v>
      </c>
      <c r="B9" s="4" t="s">
        <v>37</v>
      </c>
      <c r="C9" s="6" t="s">
        <v>6</v>
      </c>
      <c r="D9" s="25">
        <v>40567</v>
      </c>
      <c r="E9" s="5">
        <v>40592</v>
      </c>
      <c r="F9" s="3">
        <f>_XLL.DIAS.LAB(D9,E9,festivos)</f>
        <v>20</v>
      </c>
      <c r="G9" s="25"/>
      <c r="H9" s="5"/>
      <c r="I9" s="3">
        <f>_XLL.DIAS.LAB(G9,H9,festivos)</f>
        <v>0</v>
      </c>
      <c r="J9" s="3" t="str">
        <f t="shared" si="0"/>
        <v>Si</v>
      </c>
      <c r="K9" s="3" t="str">
        <f t="shared" si="1"/>
        <v>Si</v>
      </c>
      <c r="L9" s="26">
        <v>1</v>
      </c>
      <c r="M9" s="19">
        <v>1</v>
      </c>
      <c r="N9" s="3" t="str">
        <f t="shared" si="2"/>
        <v>Si</v>
      </c>
    </row>
    <row r="10" spans="1:14" ht="135" customHeight="1">
      <c r="A10" s="23">
        <v>4</v>
      </c>
      <c r="B10" s="7" t="s">
        <v>32</v>
      </c>
      <c r="C10" s="6" t="s">
        <v>38</v>
      </c>
      <c r="D10" s="5">
        <v>40576</v>
      </c>
      <c r="E10" s="5">
        <v>40602</v>
      </c>
      <c r="F10" s="3">
        <f>_XLL.DIAS.LAB(D10,E10,festivos)</f>
        <v>19</v>
      </c>
      <c r="G10" s="5"/>
      <c r="H10" s="5"/>
      <c r="I10" s="3">
        <f>_XLL.DIAS.LAB(G10,H10,festivos)</f>
        <v>0</v>
      </c>
      <c r="J10" s="3" t="str">
        <f t="shared" si="0"/>
        <v>Si</v>
      </c>
      <c r="K10" s="3" t="str">
        <f t="shared" si="1"/>
        <v>Si</v>
      </c>
      <c r="L10" s="19">
        <v>1</v>
      </c>
      <c r="M10" s="19">
        <v>1</v>
      </c>
      <c r="N10" s="3" t="str">
        <f t="shared" si="2"/>
        <v>Si</v>
      </c>
    </row>
    <row r="11" spans="1:14" ht="229.5">
      <c r="A11" s="27">
        <v>5</v>
      </c>
      <c r="B11" s="11" t="s">
        <v>39</v>
      </c>
      <c r="C11" s="13" t="s">
        <v>40</v>
      </c>
      <c r="D11" s="5">
        <v>40609</v>
      </c>
      <c r="E11" s="5">
        <v>40653</v>
      </c>
      <c r="F11" s="3">
        <f>_XLL.DIAS.LAB(D11,E11,festivos)</f>
        <v>32</v>
      </c>
      <c r="G11" s="5"/>
      <c r="H11" s="5"/>
      <c r="I11" s="3">
        <f>_XLL.DIAS.LAB(G11,H11,festivos)</f>
        <v>0</v>
      </c>
      <c r="J11" s="3" t="str">
        <f t="shared" si="0"/>
        <v>Si</v>
      </c>
      <c r="K11" s="3" t="str">
        <f t="shared" si="1"/>
        <v>Si</v>
      </c>
      <c r="L11" s="19">
        <f>2+4</f>
        <v>6</v>
      </c>
      <c r="M11" s="19">
        <v>6</v>
      </c>
      <c r="N11" s="3" t="str">
        <f t="shared" si="2"/>
        <v>Si</v>
      </c>
    </row>
    <row r="12" spans="1:14" ht="12.75">
      <c r="A12" s="28"/>
      <c r="B12" s="10"/>
      <c r="C12" s="14"/>
      <c r="D12" s="5">
        <v>40791</v>
      </c>
      <c r="E12" s="5">
        <v>40836</v>
      </c>
      <c r="F12" s="3">
        <f>_XLL.DIAS.LAB(D12,E12,festivos)</f>
        <v>33</v>
      </c>
      <c r="G12" s="5"/>
      <c r="H12" s="5"/>
      <c r="I12" s="3">
        <f>_XLL.DIAS.LAB(G12,H12,festivos)</f>
        <v>0</v>
      </c>
      <c r="J12" s="3" t="str">
        <f t="shared" si="0"/>
        <v>Si</v>
      </c>
      <c r="K12" s="3" t="str">
        <f t="shared" si="1"/>
        <v>Si</v>
      </c>
      <c r="L12" s="19">
        <v>1</v>
      </c>
      <c r="M12" s="19"/>
      <c r="N12" s="3" t="str">
        <f t="shared" si="2"/>
        <v>No</v>
      </c>
    </row>
    <row r="13" spans="1:14" ht="132" customHeight="1">
      <c r="A13" s="23">
        <v>6</v>
      </c>
      <c r="B13" s="1" t="s">
        <v>41</v>
      </c>
      <c r="C13" s="6" t="s">
        <v>33</v>
      </c>
      <c r="D13" s="2">
        <v>40637</v>
      </c>
      <c r="E13" s="5">
        <v>40662</v>
      </c>
      <c r="F13" s="3">
        <f>_XLL.DIAS.LAB(D13,E13,festivos)</f>
        <v>18</v>
      </c>
      <c r="G13" s="2"/>
      <c r="H13" s="5"/>
      <c r="I13" s="3">
        <f>_XLL.DIAS.LAB(G13,H13,festivos)</f>
        <v>0</v>
      </c>
      <c r="J13" s="3" t="str">
        <f t="shared" si="0"/>
        <v>Si</v>
      </c>
      <c r="K13" s="3" t="str">
        <f t="shared" si="1"/>
        <v>Si</v>
      </c>
      <c r="L13" s="18">
        <v>17</v>
      </c>
      <c r="M13" s="19">
        <v>17</v>
      </c>
      <c r="N13" s="3" t="str">
        <f t="shared" si="2"/>
        <v>Si</v>
      </c>
    </row>
    <row r="14" spans="1:14" ht="114.75">
      <c r="A14" s="23">
        <v>7</v>
      </c>
      <c r="B14" s="7" t="s">
        <v>7</v>
      </c>
      <c r="C14" s="6" t="s">
        <v>42</v>
      </c>
      <c r="D14" s="5">
        <v>40672</v>
      </c>
      <c r="E14" s="5">
        <v>40704</v>
      </c>
      <c r="F14" s="3">
        <f>_XLL.DIAS.LAB(D14,E14,festivos)</f>
        <v>24</v>
      </c>
      <c r="G14" s="5"/>
      <c r="H14" s="5"/>
      <c r="I14" s="3">
        <f>_XLL.DIAS.LAB(G14,H14,festivos)</f>
        <v>0</v>
      </c>
      <c r="J14" s="3" t="str">
        <f t="shared" si="0"/>
        <v>Si</v>
      </c>
      <c r="K14" s="3" t="str">
        <f t="shared" si="1"/>
        <v>Si</v>
      </c>
      <c r="L14" s="19">
        <v>1</v>
      </c>
      <c r="M14" s="19">
        <v>1</v>
      </c>
      <c r="N14" s="3" t="str">
        <f t="shared" si="2"/>
        <v>Si</v>
      </c>
    </row>
    <row r="15" spans="1:14" ht="127.5">
      <c r="A15" s="23">
        <v>8</v>
      </c>
      <c r="B15" s="7" t="s">
        <v>8</v>
      </c>
      <c r="C15" s="6" t="s">
        <v>43</v>
      </c>
      <c r="D15" s="5">
        <v>40707</v>
      </c>
      <c r="E15" s="5">
        <v>40746</v>
      </c>
      <c r="F15" s="3">
        <f>_XLL.DIAS.LAB(D15,E15,festivos)</f>
        <v>28</v>
      </c>
      <c r="G15" s="5"/>
      <c r="H15" s="5"/>
      <c r="I15" s="3">
        <f>_XLL.DIAS.LAB(G15,H15,festivos)</f>
        <v>0</v>
      </c>
      <c r="J15" s="3" t="str">
        <f t="shared" si="0"/>
        <v>Si</v>
      </c>
      <c r="K15" s="3" t="str">
        <f t="shared" si="1"/>
        <v>Si</v>
      </c>
      <c r="L15" s="19">
        <v>1</v>
      </c>
      <c r="M15" s="19"/>
      <c r="N15" s="3" t="str">
        <f t="shared" si="2"/>
        <v>No</v>
      </c>
    </row>
    <row r="16" spans="1:14" ht="127.5">
      <c r="A16" s="23">
        <v>9</v>
      </c>
      <c r="B16" s="7" t="s">
        <v>25</v>
      </c>
      <c r="C16" s="6" t="s">
        <v>44</v>
      </c>
      <c r="D16" s="5">
        <v>40751</v>
      </c>
      <c r="E16" s="5">
        <v>40781</v>
      </c>
      <c r="F16" s="3">
        <f>_XLL.DIAS.LAB(D16,E16,festivos)</f>
        <v>22</v>
      </c>
      <c r="G16" s="5"/>
      <c r="H16" s="5"/>
      <c r="I16" s="3">
        <f>_XLL.DIAS.LAB(G16,H16,festivos)</f>
        <v>0</v>
      </c>
      <c r="J16" s="3" t="str">
        <f t="shared" si="0"/>
        <v>Si</v>
      </c>
      <c r="K16" s="3" t="str">
        <f t="shared" si="1"/>
        <v>Si</v>
      </c>
      <c r="L16" s="19">
        <v>1</v>
      </c>
      <c r="M16" s="19"/>
      <c r="N16" s="3" t="str">
        <f t="shared" si="2"/>
        <v>No</v>
      </c>
    </row>
    <row r="17" spans="1:14" ht="63.75">
      <c r="A17" s="23">
        <v>10</v>
      </c>
      <c r="B17" s="7" t="s">
        <v>14</v>
      </c>
      <c r="C17" s="6" t="s">
        <v>4</v>
      </c>
      <c r="D17" s="5" t="s">
        <v>9</v>
      </c>
      <c r="E17" s="5" t="s">
        <v>9</v>
      </c>
      <c r="F17" s="3" t="s">
        <v>4</v>
      </c>
      <c r="G17" s="5" t="s">
        <v>9</v>
      </c>
      <c r="H17" s="5" t="s">
        <v>9</v>
      </c>
      <c r="I17" s="3" t="s">
        <v>4</v>
      </c>
      <c r="J17" s="3" t="s">
        <v>4</v>
      </c>
      <c r="K17" s="3" t="s">
        <v>4</v>
      </c>
      <c r="L17" s="5" t="s">
        <v>9</v>
      </c>
      <c r="M17" s="5" t="s">
        <v>9</v>
      </c>
      <c r="N17" s="3" t="s">
        <v>4</v>
      </c>
    </row>
    <row r="18" spans="1:14" ht="63.75">
      <c r="A18" s="23">
        <v>11</v>
      </c>
      <c r="B18" s="7" t="s">
        <v>15</v>
      </c>
      <c r="C18" s="6" t="s">
        <v>5</v>
      </c>
      <c r="D18" s="5" t="s">
        <v>10</v>
      </c>
      <c r="E18" s="5" t="s">
        <v>10</v>
      </c>
      <c r="F18" s="3" t="s">
        <v>4</v>
      </c>
      <c r="G18" s="5" t="s">
        <v>10</v>
      </c>
      <c r="H18" s="5" t="s">
        <v>10</v>
      </c>
      <c r="I18" s="3" t="s">
        <v>4</v>
      </c>
      <c r="J18" s="3" t="s">
        <v>4</v>
      </c>
      <c r="K18" s="3" t="s">
        <v>4</v>
      </c>
      <c r="L18" s="5" t="s">
        <v>10</v>
      </c>
      <c r="M18" s="5" t="s">
        <v>10</v>
      </c>
      <c r="N18" s="3" t="s">
        <v>4</v>
      </c>
    </row>
    <row r="19" spans="1:14" ht="25.5" customHeight="1">
      <c r="A19" s="29"/>
      <c r="B19" s="30"/>
      <c r="C19" s="31"/>
      <c r="D19" s="17"/>
      <c r="E19" s="17"/>
      <c r="F19" s="16"/>
      <c r="G19" s="17"/>
      <c r="H19" s="49" t="s">
        <v>30</v>
      </c>
      <c r="I19" s="49"/>
      <c r="J19" s="47">
        <f>(COUNTIF(J7:J16,"Si"))/COUNTA(J7:J16)</f>
        <v>1</v>
      </c>
      <c r="K19" s="47">
        <f>(COUNTIF(K7:K16,"Si"))/COUNTA(K7:K16)</f>
        <v>1</v>
      </c>
      <c r="L19" s="50">
        <f>SUM(L7:L18)</f>
        <v>46</v>
      </c>
      <c r="M19" s="50">
        <f>SUM(M7:M18)</f>
        <v>43</v>
      </c>
      <c r="N19" s="47">
        <f>M19/L19</f>
        <v>0.9347826086956522</v>
      </c>
    </row>
    <row r="20" spans="2:7" ht="30" customHeight="1">
      <c r="B20" s="24" t="s">
        <v>28</v>
      </c>
      <c r="C20" s="48" t="s">
        <v>29</v>
      </c>
      <c r="D20" s="48"/>
      <c r="E20" s="48"/>
      <c r="F20" s="48"/>
      <c r="G20" s="48"/>
    </row>
    <row r="25" ht="12.75">
      <c r="A25" s="45"/>
    </row>
  </sheetData>
  <sheetProtection/>
  <mergeCells count="2">
    <mergeCell ref="C20:G20"/>
    <mergeCell ref="H19:I19"/>
  </mergeCells>
  <conditionalFormatting sqref="J7:K16">
    <cfRule type="cellIs" priority="5" dxfId="8" operator="equal" stopIfTrue="1">
      <formula>"No"</formula>
    </cfRule>
    <cfRule type="cellIs" priority="6" dxfId="9" operator="equal" stopIfTrue="1">
      <formula>"Si"</formula>
    </cfRule>
  </conditionalFormatting>
  <conditionalFormatting sqref="N7:N16">
    <cfRule type="cellIs" priority="3" dxfId="8" operator="equal" stopIfTrue="1">
      <formula>"No"</formula>
    </cfRule>
    <cfRule type="cellIs" priority="4" dxfId="9" operator="equal" stopIfTrue="1">
      <formula>"Si"</formula>
    </cfRule>
  </conditionalFormatting>
  <conditionalFormatting sqref="J19:N19">
    <cfRule type="cellIs" priority="1" dxfId="9" operator="greaterThanOrEqual" stopIfTrue="1">
      <formula>0.8</formula>
    </cfRule>
    <cfRule type="cellIs" priority="2" dxfId="8" operator="lessThan" stopIfTrue="1">
      <formula>0.8</formula>
    </cfRule>
  </conditionalFormatting>
  <printOptions horizontalCentered="1" vertic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119" scale="60" r:id="rId4"/>
  <headerFooter>
    <oddFooter>&amp;LPágina &amp;P de &amp;N&amp;RCódigo: F-EI-09, versión: 01. Octubre 25 de 2010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">
      <selection activeCell="A2" sqref="A2:A13"/>
    </sheetView>
  </sheetViews>
  <sheetFormatPr defaultColWidth="11.421875" defaultRowHeight="15"/>
  <sheetData>
    <row r="1" ht="25.5">
      <c r="A1" s="8" t="s">
        <v>13</v>
      </c>
    </row>
    <row r="2" ht="15">
      <c r="A2" s="9">
        <v>40553</v>
      </c>
    </row>
    <row r="3" ht="15">
      <c r="A3" s="9">
        <v>40623</v>
      </c>
    </row>
    <row r="4" ht="15">
      <c r="A4" s="9">
        <v>40654</v>
      </c>
    </row>
    <row r="5" ht="15">
      <c r="A5" s="9">
        <v>40655</v>
      </c>
    </row>
    <row r="6" ht="15">
      <c r="A6" s="9">
        <v>40700</v>
      </c>
    </row>
    <row r="7" ht="15">
      <c r="A7" s="9">
        <v>40721</v>
      </c>
    </row>
    <row r="8" ht="15">
      <c r="A8" s="9">
        <v>40744</v>
      </c>
    </row>
    <row r="9" ht="15">
      <c r="A9" s="9">
        <v>40770</v>
      </c>
    </row>
    <row r="10" ht="15">
      <c r="A10" s="9">
        <v>40833</v>
      </c>
    </row>
    <row r="11" ht="15">
      <c r="A11" s="9">
        <v>40854</v>
      </c>
    </row>
    <row r="12" ht="15">
      <c r="A12" s="9">
        <v>40861</v>
      </c>
    </row>
    <row r="13" ht="15">
      <c r="A13" s="9">
        <v>40885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cristhian.cordoba</cp:lastModifiedBy>
  <cp:lastPrinted>2011-05-21T19:20:37Z</cp:lastPrinted>
  <dcterms:created xsi:type="dcterms:W3CDTF">2008-05-19T19:43:04Z</dcterms:created>
  <dcterms:modified xsi:type="dcterms:W3CDTF">2011-08-02T20:29:03Z</dcterms:modified>
  <cp:category/>
  <cp:version/>
  <cp:contentType/>
  <cp:contentStatus/>
</cp:coreProperties>
</file>